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2880" yWindow="0" windowWidth="23320" windowHeight="17460" tabRatio="500"/>
  </bookViews>
  <sheets>
    <sheet name="Sheet1" sheetId="1" r:id="rId1"/>
  </sheets>
  <definedNames>
    <definedName name="bg_kind">Table14[#All]</definedName>
    <definedName name="cg_cut">Table12[#All]</definedName>
    <definedName name="complex_item">char_complex[item]</definedName>
    <definedName name="cut_item">sprite_cut[item]</definedName>
    <definedName name="des_items">design[item]</definedName>
    <definedName name="scene_kind">Table13[#All]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0" i="1" l="1"/>
  <c r="G56" i="1"/>
  <c r="G13" i="1"/>
  <c r="G57" i="1"/>
  <c r="D40" i="1"/>
  <c r="D41" i="1"/>
  <c r="D48" i="1"/>
  <c r="D45" i="1"/>
  <c r="D44" i="1"/>
  <c r="C13" i="1"/>
</calcChain>
</file>

<file path=xl/sharedStrings.xml><?xml version="1.0" encoding="utf-8"?>
<sst xmlns="http://schemas.openxmlformats.org/spreadsheetml/2006/main" count="64" uniqueCount="40">
  <si>
    <t>Sprite nude</t>
  </si>
  <si>
    <t>Outfit</t>
  </si>
  <si>
    <t>Arm position</t>
  </si>
  <si>
    <t>Fullbody</t>
  </si>
  <si>
    <t>simple</t>
  </si>
  <si>
    <t>mid</t>
  </si>
  <si>
    <t>complex</t>
  </si>
  <si>
    <t>Number of sprites</t>
  </si>
  <si>
    <t>Number of outfits</t>
  </si>
  <si>
    <t>Number of arm positions</t>
  </si>
  <si>
    <t>Waist up</t>
  </si>
  <si>
    <t>Cut</t>
  </si>
  <si>
    <t>Design Complexity</t>
  </si>
  <si>
    <t>Needs to be designed</t>
  </si>
  <si>
    <t>No</t>
  </si>
  <si>
    <t>Yes</t>
  </si>
  <si>
    <t>Total</t>
  </si>
  <si>
    <t>price</t>
  </si>
  <si>
    <t>item</t>
  </si>
  <si>
    <t>factor</t>
  </si>
  <si>
    <t>number</t>
  </si>
  <si>
    <t>Sprite Calculator</t>
  </si>
  <si>
    <t>Number of CGs</t>
  </si>
  <si>
    <t>Number of Characters</t>
  </si>
  <si>
    <t>CG Calculator</t>
  </si>
  <si>
    <t>Plane Cut</t>
  </si>
  <si>
    <t>Scene kind</t>
  </si>
  <si>
    <t>Character complexity</t>
  </si>
  <si>
    <t>BG complexity</t>
  </si>
  <si>
    <t>Number of variations</t>
  </si>
  <si>
    <t>Character</t>
  </si>
  <si>
    <t>bust</t>
  </si>
  <si>
    <t>waist up</t>
  </si>
  <si>
    <t>fullbody</t>
  </si>
  <si>
    <t>static</t>
  </si>
  <si>
    <t>dynamic</t>
  </si>
  <si>
    <t>no bg</t>
  </si>
  <si>
    <t>simple scenery</t>
  </si>
  <si>
    <t>detailed scenery</t>
  </si>
  <si>
    <t>hourly rate (USD/hour)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</si>
</sst>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CLP&quot;* #,##0_-;\-&quot;CLP&quot;* #,##0_-;_-&quot;CLP&quot;* &quot;-&quot;_-;_-@_-"/>
    <numFmt numFmtId="41" formatCode="_-* #,##0_-;\-* #,##0_-;_-* &quot;-&quot;_-;_-@_-"/>
    <numFmt numFmtId="164" formatCode="_-[$$-409]* #,##0.00_ ;_-[$$-409]* \-#,##0.00\ ;_-[$$-409]* &quot;-&quot;??_ ;_-@_ "/>
    <numFmt numFmtId="165" formatCode="[$$-409]#,##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55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2" applyNumberFormat="1" applyFont="1"/>
    <xf numFmtId="164" fontId="2" fillId="0" borderId="0" xfId="0" applyNumberFormat="1" applyFont="1"/>
    <xf numFmtId="0" fontId="5" fillId="2" borderId="0" xfId="0" applyFont="1" applyFill="1"/>
    <xf numFmtId="41" fontId="2" fillId="3" borderId="0" xfId="1" applyFont="1" applyFill="1"/>
    <xf numFmtId="165" fontId="2" fillId="3" borderId="0" xfId="0" applyNumberFormat="1" applyFont="1" applyFill="1"/>
  </cellXfs>
  <cellStyles count="55">
    <cellStyle name="Comma [0]" xfId="1" builtinId="6"/>
    <cellStyle name="Currency [0]" xfId="2" builtinId="7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Normal" xfId="0" builtinId="0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4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4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4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5" name="Table5" displayName="Table5" ref="C39:D41" totalsRowShown="0" headerRowDxfId="40" dataDxfId="41">
  <autoFilter ref="C39:D41"/>
  <tableColumns count="2">
    <tableColumn id="1" name="item" dataDxfId="27"/>
    <tableColumn id="2" name="price" dataDxfId="26" dataCellStyle="Currency [0]">
      <calculatedColumnFormula>1*I39</calculatedColumnFormula>
    </tableColumn>
  </tableColumns>
  <tableStyleInfo name="TableStyleLight6" showFirstColumn="0" showLastColumn="0" showRowStripes="1" showColumnStripes="0"/>
</table>
</file>

<file path=xl/tables/table10.xml><?xml version="1.0" encoding="utf-8"?>
<table xmlns="http://schemas.openxmlformats.org/spreadsheetml/2006/main" id="14" name="Table14" displayName="Table14" ref="F54:G57" totalsRowShown="0" headerRowDxfId="3" dataDxfId="4">
  <autoFilter ref="F54:G57"/>
  <tableColumns count="2">
    <tableColumn id="1" name="item" dataDxfId="6"/>
    <tableColumn id="2" name="price" dataDxfId="5"/>
  </tableColumns>
  <tableStyleInfo name="TableStyleLight6" showFirstColumn="0" showLastColumn="0" showRowStripes="1" showColumnStripes="0"/>
</table>
</file>

<file path=xl/tables/table11.xml><?xml version="1.0" encoding="utf-8"?>
<table xmlns="http://schemas.openxmlformats.org/spreadsheetml/2006/main" id="15" name="Table1016" displayName="Table1016" ref="F60:F70" totalsRowShown="0" headerRowDxfId="1" dataDxfId="0">
  <autoFilter ref="F60:F70"/>
  <tableColumns count="1">
    <tableColumn id="1" name="number" dataDxfId="2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6" name="design" displayName="design" ref="C43:D45" totalsRowShown="0" headerRowDxfId="38" dataDxfId="39">
  <autoFilter ref="C43:D45"/>
  <tableColumns count="2">
    <tableColumn id="1" name="item" dataDxfId="25"/>
    <tableColumn id="2" name="price" dataDxfId="24">
      <calculatedColumnFormula>SUM(I39)</calculatedColumnFormula>
    </tableColumn>
  </tableColumns>
  <tableStyleInfo name="TableStyleLight6" showFirstColumn="0" showLastColumn="0" showRowStripes="1" showColumnStripes="0"/>
</table>
</file>

<file path=xl/tables/table3.xml><?xml version="1.0" encoding="utf-8"?>
<table xmlns="http://schemas.openxmlformats.org/spreadsheetml/2006/main" id="7" name="Table7" displayName="Table7" ref="C47:D48" totalsRowShown="0" headerRowDxfId="36" dataDxfId="37">
  <autoFilter ref="C47:D48"/>
  <tableColumns count="2">
    <tableColumn id="1" name="item" dataDxfId="23"/>
    <tableColumn id="2" name="price" dataDxfId="22" dataCellStyle="Currency [0]">
      <calculatedColumnFormula>SUM(1.25*I40)</calculatedColumnFormula>
    </tableColumn>
  </tableColumns>
  <tableStyleInfo name="TableStyleLight6" showFirstColumn="0" showLastColumn="0" showRowStripes="1" showColumnStripes="0"/>
</table>
</file>

<file path=xl/tables/table4.xml><?xml version="1.0" encoding="utf-8"?>
<table xmlns="http://schemas.openxmlformats.org/spreadsheetml/2006/main" id="8" name="sprite_cut" displayName="sprite_cut" ref="C50:D52" totalsRowShown="0" headerRowDxfId="32" dataDxfId="33">
  <autoFilter ref="C50:D52"/>
  <tableColumns count="2">
    <tableColumn id="1" name="item" dataDxfId="35"/>
    <tableColumn id="2" name="factor" dataDxfId="34"/>
  </tableColumns>
  <tableStyleInfo name="TableStyleLight6" showFirstColumn="0" showLastColumn="0" showRowStripes="1" showColumnStripes="0"/>
</table>
</file>

<file path=xl/tables/table5.xml><?xml version="1.0" encoding="utf-8"?>
<table xmlns="http://schemas.openxmlformats.org/spreadsheetml/2006/main" id="9" name="char_complex" displayName="char_complex" ref="C54:D57" totalsRowShown="0" headerRowDxfId="28" dataDxfId="29">
  <autoFilter ref="C54:D57"/>
  <tableColumns count="2">
    <tableColumn id="1" name="item" dataDxfId="31"/>
    <tableColumn id="2" name="factor" dataDxfId="30"/>
  </tableColumns>
  <tableStyleInfo name="TableStyleLight6" showFirstColumn="0" showLastColumn="0" showRowStripes="1" showColumnStripes="0"/>
</table>
</file>

<file path=xl/tables/table6.xml><?xml version="1.0" encoding="utf-8"?>
<table xmlns="http://schemas.openxmlformats.org/spreadsheetml/2006/main" id="10" name="Table10" displayName="Table10" ref="C60:C70" totalsRowShown="0" headerRowDxfId="19" dataDxfId="20">
  <autoFilter ref="C60:C70"/>
  <tableColumns count="1">
    <tableColumn id="1" name="number" dataDxfId="21"/>
  </tableColumns>
  <tableStyleInfo name="TableStyleLight6" showFirstColumn="0" showLastColumn="0" showRowStripes="1" showColumnStripes="0"/>
</table>
</file>

<file path=xl/tables/table7.xml><?xml version="1.0" encoding="utf-8"?>
<table xmlns="http://schemas.openxmlformats.org/spreadsheetml/2006/main" id="11" name="Table11" displayName="Table11" ref="F39:G40" totalsRowShown="0" headerRowDxfId="15" dataDxfId="16">
  <autoFilter ref="F39:G40"/>
  <tableColumns count="2">
    <tableColumn id="1" name="item" dataDxfId="18"/>
    <tableColumn id="2" name="price" dataDxfId="17">
      <calculatedColumnFormula>SUM(I40*1.25)</calculatedColumnFormula>
    </tableColumn>
  </tableColumns>
  <tableStyleInfo name="TableStyleLight6" showFirstColumn="0" showLastColumn="0" showRowStripes="1" showColumnStripes="0"/>
</table>
</file>

<file path=xl/tables/table8.xml><?xml version="1.0" encoding="utf-8"?>
<table xmlns="http://schemas.openxmlformats.org/spreadsheetml/2006/main" id="12" name="Table12" displayName="Table12" ref="F43:G46" totalsRowShown="0" headerRowDxfId="11" dataDxfId="12">
  <autoFilter ref="F43:G46"/>
  <tableColumns count="2">
    <tableColumn id="1" name="item" dataDxfId="14"/>
    <tableColumn id="2" name="price" dataDxfId="13"/>
  </tableColumns>
  <tableStyleInfo name="TableStyleLight6" showFirstColumn="0" showLastColumn="0" showRowStripes="1" showColumnStripes="0"/>
</table>
</file>

<file path=xl/tables/table9.xml><?xml version="1.0" encoding="utf-8"?>
<table xmlns="http://schemas.openxmlformats.org/spreadsheetml/2006/main" id="13" name="Table13" displayName="Table13" ref="F49:G51" totalsRowShown="0" headerRowDxfId="7" dataDxfId="8">
  <autoFilter ref="F49:G51"/>
  <tableColumns count="2">
    <tableColumn id="1" name="item" dataDxfId="10"/>
    <tableColumn id="2" name="price" dataDxfId="9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table" Target="../tables/table5.xml"/><Relationship Id="rId6" Type="http://schemas.openxmlformats.org/officeDocument/2006/relationships/table" Target="../tables/table6.xml"/><Relationship Id="rId7" Type="http://schemas.openxmlformats.org/officeDocument/2006/relationships/table" Target="../tables/table7.xml"/><Relationship Id="rId8" Type="http://schemas.openxmlformats.org/officeDocument/2006/relationships/table" Target="../tables/table8.xml"/><Relationship Id="rId9" Type="http://schemas.openxmlformats.org/officeDocument/2006/relationships/table" Target="../tables/table9.xml"/><Relationship Id="rId10" Type="http://schemas.openxmlformats.org/officeDocument/2006/relationships/table" Target="../tables/table10.xml"/><Relationship Id="rId11" Type="http://schemas.openxmlformats.org/officeDocument/2006/relationships/table" Target="../tables/table11.xml"/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0"/>
  <sheetViews>
    <sheetView tabSelected="1" topLeftCell="A38" workbookViewId="0">
      <selection activeCell="C10" sqref="C10"/>
    </sheetView>
  </sheetViews>
  <sheetFormatPr baseColWidth="10" defaultRowHeight="18" x14ac:dyDescent="0"/>
  <cols>
    <col min="1" max="1" width="12.6640625" style="1" customWidth="1"/>
    <col min="2" max="2" width="25.1640625" style="1" customWidth="1"/>
    <col min="3" max="3" width="30.6640625" style="1" customWidth="1"/>
    <col min="4" max="4" width="11.5" style="1" customWidth="1"/>
    <col min="5" max="5" width="8" style="1" customWidth="1"/>
    <col min="6" max="6" width="32.1640625" style="1" customWidth="1"/>
    <col min="7" max="7" width="17.6640625" style="1" customWidth="1"/>
    <col min="8" max="8" width="10.83203125" style="1"/>
    <col min="9" max="9" width="24.83203125" style="1" customWidth="1"/>
    <col min="10" max="11" width="10.83203125" style="1"/>
  </cols>
  <sheetData>
    <row r="3" spans="2:8" ht="25">
      <c r="B3" s="4" t="s">
        <v>21</v>
      </c>
      <c r="C3" s="4"/>
      <c r="F3" s="4" t="s">
        <v>24</v>
      </c>
      <c r="G3" s="4"/>
    </row>
    <row r="6" spans="2:8">
      <c r="B6" s="1" t="s">
        <v>7</v>
      </c>
      <c r="C6" s="1">
        <v>1</v>
      </c>
      <c r="F6" s="1" t="s">
        <v>22</v>
      </c>
      <c r="G6" s="1">
        <v>1</v>
      </c>
      <c r="H6" s="3"/>
    </row>
    <row r="7" spans="2:8">
      <c r="B7" s="1" t="s">
        <v>8</v>
      </c>
      <c r="C7" s="1">
        <v>1</v>
      </c>
      <c r="F7" s="1" t="s">
        <v>23</v>
      </c>
      <c r="G7" s="1">
        <v>1</v>
      </c>
      <c r="H7" s="3"/>
    </row>
    <row r="8" spans="2:8">
      <c r="B8" s="1" t="s">
        <v>9</v>
      </c>
      <c r="C8" s="1">
        <v>1</v>
      </c>
      <c r="F8" s="1" t="s">
        <v>25</v>
      </c>
      <c r="G8" s="1" t="s">
        <v>32</v>
      </c>
      <c r="H8" s="3"/>
    </row>
    <row r="9" spans="2:8">
      <c r="B9" s="1" t="s">
        <v>11</v>
      </c>
      <c r="C9" s="1" t="s">
        <v>10</v>
      </c>
      <c r="F9" s="1" t="s">
        <v>26</v>
      </c>
      <c r="G9" s="1" t="s">
        <v>35</v>
      </c>
    </row>
    <row r="10" spans="2:8">
      <c r="B10" s="1" t="s">
        <v>12</v>
      </c>
      <c r="C10" s="1" t="s">
        <v>4</v>
      </c>
      <c r="F10" s="1" t="s">
        <v>27</v>
      </c>
      <c r="G10" s="1" t="s">
        <v>4</v>
      </c>
    </row>
    <row r="11" spans="2:8">
      <c r="B11" s="1" t="s">
        <v>13</v>
      </c>
      <c r="C11" s="1" t="s">
        <v>14</v>
      </c>
      <c r="F11" s="1" t="s">
        <v>28</v>
      </c>
      <c r="G11" s="1" t="s">
        <v>37</v>
      </c>
    </row>
    <row r="12" spans="2:8">
      <c r="F12" s="1" t="s">
        <v>29</v>
      </c>
      <c r="G12" s="1">
        <v>1</v>
      </c>
    </row>
    <row r="13" spans="2:8">
      <c r="B13" s="5" t="s">
        <v>16</v>
      </c>
      <c r="C13" s="6">
        <f>SUM(C6*(SUM((D40+D41*C7+D48*C8))*VLOOKUP(C9,sprite_cut[],2,0)*VLOOKUP(C10,char_complex[],2,0)+VLOOKUP(C11,design[],2,0)*C7*0.8))</f>
        <v>54.337500000000006</v>
      </c>
      <c r="F13" s="5" t="s">
        <v>16</v>
      </c>
      <c r="G13" s="6">
        <f>SUM(G6*SUM((G7*VLOOKUP(G10,char_complex[],2,0)*Table11[price]*VLOOKUP(G8,cg_cut,2,0)*VLOOKUP(G9,scene_kind,2,0)*SUM(1+G12*0.15))+VLOOKUP(G11,bg_kind,2,0)))</f>
        <v>95.233593749999997</v>
      </c>
    </row>
    <row r="39" spans="3:9">
      <c r="C39" s="1" t="s">
        <v>18</v>
      </c>
      <c r="D39" s="1" t="s">
        <v>17</v>
      </c>
      <c r="F39" s="1" t="s">
        <v>18</v>
      </c>
      <c r="G39" s="1" t="s">
        <v>17</v>
      </c>
      <c r="I39" s="1" t="s">
        <v>39</v>
      </c>
    </row>
    <row r="40" spans="3:9">
      <c r="C40" s="1" t="s">
        <v>0</v>
      </c>
      <c r="D40" s="2">
        <f>SUM(1.2*I40)</f>
        <v>18</v>
      </c>
      <c r="F40" s="1" t="s">
        <v>30</v>
      </c>
      <c r="G40" s="1">
        <f>SUM(I40*1.25)</f>
        <v>18.75</v>
      </c>
      <c r="I40" s="3">
        <v>15</v>
      </c>
    </row>
    <row r="41" spans="3:9">
      <c r="C41" s="1" t="s">
        <v>1</v>
      </c>
      <c r="D41" s="2">
        <f>1*I40</f>
        <v>15</v>
      </c>
    </row>
    <row r="43" spans="3:9">
      <c r="C43" s="1" t="s">
        <v>18</v>
      </c>
      <c r="D43" s="1" t="s">
        <v>17</v>
      </c>
      <c r="F43" s="1" t="s">
        <v>18</v>
      </c>
      <c r="G43" s="1" t="s">
        <v>17</v>
      </c>
    </row>
    <row r="44" spans="3:9">
      <c r="C44" s="1" t="s">
        <v>14</v>
      </c>
      <c r="D44" s="3">
        <f>SUM(I40*0)</f>
        <v>0</v>
      </c>
      <c r="F44" s="1" t="s">
        <v>31</v>
      </c>
      <c r="G44" s="1">
        <v>1</v>
      </c>
    </row>
    <row r="45" spans="3:9">
      <c r="C45" s="1" t="s">
        <v>15</v>
      </c>
      <c r="D45" s="3">
        <f>SUM(I40*1)</f>
        <v>15</v>
      </c>
      <c r="F45" s="1" t="s">
        <v>32</v>
      </c>
      <c r="G45" s="1">
        <v>1.7</v>
      </c>
    </row>
    <row r="46" spans="3:9">
      <c r="F46" s="1" t="s">
        <v>33</v>
      </c>
      <c r="G46" s="1">
        <v>2.25</v>
      </c>
    </row>
    <row r="47" spans="3:9">
      <c r="C47" s="1" t="s">
        <v>18</v>
      </c>
      <c r="D47" s="1" t="s">
        <v>17</v>
      </c>
    </row>
    <row r="48" spans="3:9">
      <c r="C48" s="1" t="s">
        <v>2</v>
      </c>
      <c r="D48" s="2">
        <f>SUM(1.25*I40)</f>
        <v>18.75</v>
      </c>
    </row>
    <row r="49" spans="3:7">
      <c r="F49" s="1" t="s">
        <v>18</v>
      </c>
      <c r="G49" s="1" t="s">
        <v>17</v>
      </c>
    </row>
    <row r="50" spans="3:7">
      <c r="C50" s="1" t="s">
        <v>18</v>
      </c>
      <c r="D50" s="1" t="s">
        <v>19</v>
      </c>
      <c r="F50" s="1" t="s">
        <v>34</v>
      </c>
      <c r="G50" s="1">
        <v>1</v>
      </c>
    </row>
    <row r="51" spans="3:7">
      <c r="C51" s="1" t="s">
        <v>10</v>
      </c>
      <c r="D51" s="1">
        <v>1</v>
      </c>
      <c r="F51" s="1" t="s">
        <v>35</v>
      </c>
      <c r="G51" s="1">
        <v>1.5</v>
      </c>
    </row>
    <row r="52" spans="3:7">
      <c r="C52" s="1" t="s">
        <v>3</v>
      </c>
      <c r="D52" s="1">
        <v>1.2</v>
      </c>
    </row>
    <row r="54" spans="3:7">
      <c r="C54" s="1" t="s">
        <v>18</v>
      </c>
      <c r="D54" s="1" t="s">
        <v>19</v>
      </c>
      <c r="F54" s="1" t="s">
        <v>18</v>
      </c>
      <c r="G54" s="1" t="s">
        <v>17</v>
      </c>
    </row>
    <row r="55" spans="3:7">
      <c r="C55" s="1" t="s">
        <v>4</v>
      </c>
      <c r="D55" s="1">
        <v>1.05</v>
      </c>
      <c r="F55" s="1" t="s">
        <v>36</v>
      </c>
      <c r="G55" s="1">
        <v>0</v>
      </c>
    </row>
    <row r="56" spans="3:7">
      <c r="C56" s="1" t="s">
        <v>5</v>
      </c>
      <c r="D56" s="1">
        <v>1.2</v>
      </c>
      <c r="F56" s="1" t="s">
        <v>37</v>
      </c>
      <c r="G56" s="1">
        <f>SUM(I40*2.5)</f>
        <v>37.5</v>
      </c>
    </row>
    <row r="57" spans="3:7">
      <c r="C57" s="1" t="s">
        <v>6</v>
      </c>
      <c r="D57" s="1">
        <v>1.4</v>
      </c>
      <c r="F57" s="1" t="s">
        <v>38</v>
      </c>
      <c r="G57" s="1">
        <f>SUM(I40*4)</f>
        <v>60</v>
      </c>
    </row>
    <row r="60" spans="3:7">
      <c r="C60" s="1" t="s">
        <v>20</v>
      </c>
      <c r="F60" s="1" t="s">
        <v>20</v>
      </c>
    </row>
    <row r="61" spans="3:7">
      <c r="C61" s="1">
        <v>1</v>
      </c>
      <c r="F61" s="1">
        <v>0</v>
      </c>
    </row>
    <row r="62" spans="3:7">
      <c r="C62" s="1">
        <v>2</v>
      </c>
      <c r="F62" s="1">
        <v>1</v>
      </c>
    </row>
    <row r="63" spans="3:7">
      <c r="C63" s="1">
        <v>3</v>
      </c>
      <c r="F63" s="1">
        <v>2</v>
      </c>
    </row>
    <row r="64" spans="3:7">
      <c r="C64" s="1">
        <v>4</v>
      </c>
      <c r="F64" s="1">
        <v>3</v>
      </c>
    </row>
    <row r="65" spans="3:6">
      <c r="C65" s="1">
        <v>5</v>
      </c>
      <c r="F65" s="1">
        <v>4</v>
      </c>
    </row>
    <row r="66" spans="3:6">
      <c r="C66" s="1">
        <v>6</v>
      </c>
      <c r="F66" s="1">
        <v>5</v>
      </c>
    </row>
    <row r="67" spans="3:6">
      <c r="C67" s="1">
        <v>7</v>
      </c>
      <c r="F67" s="1">
        <v>6</v>
      </c>
    </row>
    <row r="68" spans="3:6">
      <c r="C68" s="1">
        <v>8</v>
      </c>
      <c r="F68" s="1">
        <v>7</v>
      </c>
    </row>
    <row r="69" spans="3:6">
      <c r="C69" s="1">
        <v>9</v>
      </c>
      <c r="F69" s="1">
        <v>8</v>
      </c>
    </row>
    <row r="70" spans="3:6">
      <c r="C70" s="1">
        <v>10</v>
      </c>
      <c r="F70" s="1">
        <v>9</v>
      </c>
    </row>
  </sheetData>
  <dataValidations count="8">
    <dataValidation type="list" allowBlank="1" showInputMessage="1" showErrorMessage="1" sqref="C11">
      <formula1>des_items</formula1>
    </dataValidation>
    <dataValidation type="list" allowBlank="1" showInputMessage="1" showErrorMessage="1" sqref="C9">
      <formula1>cut_item</formula1>
    </dataValidation>
    <dataValidation type="list" allowBlank="1" showInputMessage="1" showErrorMessage="1" sqref="C10 G10">
      <formula1>complex_item</formula1>
    </dataValidation>
    <dataValidation type="list" allowBlank="1" showInputMessage="1" showErrorMessage="1" sqref="C6:C8 G6:G7">
      <formula1>$C$61:$C$70</formula1>
    </dataValidation>
    <dataValidation type="list" allowBlank="1" showInputMessage="1" showErrorMessage="1" sqref="G8">
      <formula1>$F$44:$F$46</formula1>
    </dataValidation>
    <dataValidation type="list" allowBlank="1" showInputMessage="1" showErrorMessage="1" sqref="G9">
      <formula1>$F$50:$F$51</formula1>
    </dataValidation>
    <dataValidation type="list" allowBlank="1" showInputMessage="1" showErrorMessage="1" sqref="G11">
      <formula1>$F$55:$F$57</formula1>
    </dataValidation>
    <dataValidation type="list" allowBlank="1" showInputMessage="1" showErrorMessage="1" sqref="G12">
      <formula1>$F$61:$F$70</formula1>
    </dataValidation>
  </dataValidations>
  <pageMargins left="0.75" right="0.75" top="1" bottom="1" header="0.5" footer="0.5"/>
  <pageSetup orientation="portrait" horizontalDpi="4294967292" verticalDpi="4294967292"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Mystery Parfait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García</dc:creator>
  <cp:lastModifiedBy>Beatriz García</cp:lastModifiedBy>
  <dcterms:created xsi:type="dcterms:W3CDTF">2014-11-19T16:12:52Z</dcterms:created>
  <dcterms:modified xsi:type="dcterms:W3CDTF">2014-11-19T18:27:04Z</dcterms:modified>
</cp:coreProperties>
</file>